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6 A_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J32" i="1" l="1"/>
  <c r="F32" i="1"/>
  <c r="J31" i="1"/>
  <c r="F31" i="1"/>
  <c r="J30" i="1"/>
  <c r="F30" i="1"/>
  <c r="J29" i="1"/>
  <c r="F29" i="1"/>
  <c r="I28" i="1"/>
  <c r="H28" i="1"/>
  <c r="E28" i="1"/>
  <c r="D28" i="1"/>
  <c r="J26" i="1"/>
  <c r="F26" i="1"/>
  <c r="J25" i="1"/>
  <c r="F25" i="1"/>
  <c r="J24" i="1"/>
  <c r="F24" i="1"/>
  <c r="I23" i="1"/>
  <c r="H23" i="1"/>
  <c r="E23" i="1"/>
  <c r="D23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I12" i="1"/>
  <c r="H12" i="1"/>
  <c r="E12" i="1"/>
  <c r="D12" i="1"/>
  <c r="D10" i="1"/>
  <c r="H10" i="1" l="1"/>
  <c r="G12" i="1"/>
  <c r="F12" i="1"/>
  <c r="J12" i="1"/>
  <c r="F23" i="1"/>
  <c r="J23" i="1"/>
  <c r="F28" i="1"/>
  <c r="J28" i="1"/>
  <c r="E10" i="1"/>
  <c r="G28" i="1" s="1"/>
  <c r="I10" i="1"/>
  <c r="K32" i="1" l="1"/>
  <c r="K31" i="1"/>
  <c r="K30" i="1"/>
  <c r="K29" i="1"/>
  <c r="K26" i="1"/>
  <c r="K25" i="1"/>
  <c r="K24" i="1"/>
  <c r="K21" i="1"/>
  <c r="K20" i="1"/>
  <c r="K19" i="1"/>
  <c r="K18" i="1"/>
  <c r="K17" i="1"/>
  <c r="K16" i="1"/>
  <c r="K15" i="1"/>
  <c r="K14" i="1"/>
  <c r="J10" i="1"/>
  <c r="K28" i="1"/>
  <c r="K23" i="1"/>
  <c r="G21" i="1"/>
  <c r="G17" i="1"/>
  <c r="G14" i="1"/>
  <c r="F10" i="1"/>
  <c r="G20" i="1"/>
  <c r="G16" i="1"/>
  <c r="G32" i="1"/>
  <c r="G31" i="1"/>
  <c r="G30" i="1"/>
  <c r="G29" i="1"/>
  <c r="G26" i="1"/>
  <c r="G25" i="1"/>
  <c r="G24" i="1"/>
  <c r="G19" i="1"/>
  <c r="G18" i="1"/>
  <c r="G15" i="1"/>
  <c r="G23" i="1"/>
  <c r="G10" i="1" s="1"/>
  <c r="K12" i="1"/>
  <c r="K10" i="1" l="1"/>
</calcChain>
</file>

<file path=xl/sharedStrings.xml><?xml version="1.0" encoding="utf-8"?>
<sst xmlns="http://schemas.openxmlformats.org/spreadsheetml/2006/main" count="42" uniqueCount="34">
  <si>
    <t>9.6.  Ejecución Presupuestaria (en millones de Guaraníes) de los Ingresos de la Administración Central por año, según Concepto. Periodo 2018-2019</t>
  </si>
  <si>
    <t>Concepto</t>
  </si>
  <si>
    <t>Ejercicio Fiscal 2018</t>
  </si>
  <si>
    <t>Ejercicio Fiscal 2019</t>
  </si>
  <si>
    <t>(5)</t>
  </si>
  <si>
    <t>(6)</t>
  </si>
  <si>
    <t>(7)</t>
  </si>
  <si>
    <t>(8)</t>
  </si>
  <si>
    <t>Presupuesto ajustado</t>
  </si>
  <si>
    <t xml:space="preserve">Ejecución </t>
  </si>
  <si>
    <t>% Ejecución (6)/(5)</t>
  </si>
  <si>
    <t>% Participación (6)</t>
  </si>
  <si>
    <t>Total (A+B+C)</t>
  </si>
  <si>
    <t>A) INGRESOS CORRIENTES</t>
  </si>
  <si>
    <t>Ingresos Tributarios</t>
  </si>
  <si>
    <t>Contribuciones a la Seguridad Social</t>
  </si>
  <si>
    <t>Ingresos no Tributarios</t>
  </si>
  <si>
    <t>Venta de bienes y servicios de la Administración Pública</t>
  </si>
  <si>
    <t>Transferencias Corrientes</t>
  </si>
  <si>
    <t>Rentas de la Propiedad</t>
  </si>
  <si>
    <t>Donaciones Corrientes</t>
  </si>
  <si>
    <t>Otros Recursos Corrientes</t>
  </si>
  <si>
    <t>B) INGRESOS DE CAPITAL</t>
  </si>
  <si>
    <t>Venta de Activos</t>
  </si>
  <si>
    <t>Donaciones de Capital</t>
  </si>
  <si>
    <t>Otros Recursos de Capital</t>
  </si>
  <si>
    <t>C) RECURSOS DE FINANCIAMIENTO</t>
  </si>
  <si>
    <t>Endeudamiento Interno</t>
  </si>
  <si>
    <t>Endeudamiento Externo</t>
  </si>
  <si>
    <t>Recuperación de Préstamo</t>
  </si>
  <si>
    <t>Saldo inicial de caja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</si>
  <si>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El valor 0,0 representa menos de la mitad de unidad empleada.</t>
    </r>
  </si>
  <si>
    <r>
      <t>Fuente:</t>
    </r>
    <r>
      <rPr>
        <sz val="9"/>
        <rFont val="Times New Roman"/>
        <family val="1"/>
      </rPr>
      <t xml:space="preserve"> Ministerio de Hacienda. Informe Financiero 2019.</t>
    </r>
  </si>
  <si>
    <t>Actualizado Juan Núñez 18092019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</si>
</sst>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#,##0.0000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7" fillId="12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7" fillId="16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20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8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32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6" fillId="2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167" fontId="11" fillId="6" borderId="4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3" fillId="47" borderId="17" applyNumberFormat="0" applyAlignment="0" applyProtection="0"/>
    <xf numFmtId="167" fontId="33" fillId="47" borderId="17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167" fontId="13" fillId="7" borderId="7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4" fillId="48" borderId="18" applyNumberFormat="0" applyAlignment="0" applyProtection="0"/>
    <xf numFmtId="167" fontId="34" fillId="48" borderId="18" applyNumberFormat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167" fontId="12" fillId="0" borderId="6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0" fontId="35" fillId="0" borderId="19" applyNumberFormat="0" applyFill="0" applyAlignment="0" applyProtection="0"/>
    <xf numFmtId="167" fontId="35" fillId="0" borderId="19" applyNumberFormat="0" applyFill="0" applyAlignment="0" applyProtection="0"/>
    <xf numFmtId="168" fontId="22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13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7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1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29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167" fontId="9" fillId="5" borderId="4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31" fillId="38" borderId="17" applyNumberFormat="0" applyAlignment="0" applyProtection="0"/>
    <xf numFmtId="167" fontId="31" fillId="38" borderId="17" applyNumberFormat="0" applyAlignment="0" applyProtection="0"/>
    <xf numFmtId="0" fontId="1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Font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ont="0" applyFill="0" applyBorder="0" applyAlignment="0" applyProtection="0"/>
    <xf numFmtId="0" fontId="37" fillId="53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167" fontId="7" fillId="3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2" fillId="0" borderId="0" applyFill="0" applyBorder="0" applyAlignment="0" applyProtection="0"/>
    <xf numFmtId="176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7" fontId="22" fillId="0" borderId="0" applyFill="0" applyBorder="0" applyAlignment="0" applyProtection="0"/>
    <xf numFmtId="41" fontId="20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2" fillId="0" borderId="0" applyFill="0" applyBorder="0" applyAlignment="0" applyProtection="0"/>
    <xf numFmtId="183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4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3" fontId="22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2" fillId="0" borderId="0" applyFill="0" applyBorder="0" applyAlignment="0" applyProtection="0"/>
    <xf numFmtId="181" fontId="1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87" fontId="22" fillId="0" borderId="0" applyFill="0" applyBorder="0" applyAlignment="0" applyProtection="0"/>
    <xf numFmtId="181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3" fontId="22" fillId="0" borderId="0" applyFill="0" applyBorder="0" applyAlignment="0" applyProtection="0"/>
    <xf numFmtId="191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0" fontId="47" fillId="0" borderId="0" applyNumberFormat="0" applyBorder="0" applyProtection="0"/>
    <xf numFmtId="19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6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0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2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167" fontId="8" fillId="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6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4" fontId="49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37" fontId="46" fillId="0" borderId="0"/>
    <xf numFmtId="195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6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0" fillId="0" borderId="0" applyNumberFormat="0" applyFill="0" applyBorder="0" applyAlignment="0" applyProtection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2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2" fillId="55" borderId="20" applyNumberFormat="0" applyFont="0" applyAlignment="0" applyProtection="0"/>
    <xf numFmtId="167" fontId="22" fillId="55" borderId="20" applyNumberFormat="0" applyFont="0" applyAlignment="0" applyProtection="0"/>
    <xf numFmtId="167" fontId="22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0" fontId="29" fillId="55" borderId="20" applyNumberFormat="0" applyFont="0" applyAlignment="0" applyProtection="0"/>
    <xf numFmtId="167" fontId="29" fillId="55" borderId="20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167" fontId="10" fillId="6" borderId="5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167" fontId="3" fillId="0" borderId="1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4" fillId="0" borderId="2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167" fontId="5" fillId="0" borderId="3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36" fillId="0" borderId="24" applyNumberFormat="0" applyFill="0" applyAlignment="0" applyProtection="0"/>
    <xf numFmtId="167" fontId="36" fillId="0" borderId="24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16" fillId="0" borderId="9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</cellStyleXfs>
  <cellXfs count="56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Border="1"/>
    <xf numFmtId="0" fontId="20" fillId="0" borderId="0" xfId="2" applyFont="1" applyFill="1" applyAlignment="1" applyProtection="1">
      <alignment horizontal="left"/>
    </xf>
    <xf numFmtId="0" fontId="20" fillId="0" borderId="0" xfId="3" applyFont="1" applyFill="1"/>
    <xf numFmtId="0" fontId="20" fillId="0" borderId="0" xfId="4" applyFont="1" applyFill="1"/>
    <xf numFmtId="0" fontId="21" fillId="0" borderId="0" xfId="0" applyFont="1" applyFill="1"/>
    <xf numFmtId="0" fontId="20" fillId="0" borderId="10" xfId="2" quotePrefix="1" applyFont="1" applyFill="1" applyBorder="1" applyAlignment="1" applyProtection="1">
      <alignment horizontal="center"/>
    </xf>
    <xf numFmtId="0" fontId="23" fillId="0" borderId="0" xfId="0" applyFont="1" applyFill="1"/>
    <xf numFmtId="0" fontId="24" fillId="0" borderId="0" xfId="0" applyFont="1" applyFill="1"/>
    <xf numFmtId="0" fontId="20" fillId="0" borderId="0" xfId="2" applyFont="1" applyFill="1" applyAlignment="1">
      <alignment horizontal="left" vertical="center" indent="3"/>
    </xf>
    <xf numFmtId="0" fontId="20" fillId="0" borderId="0" xfId="2" applyFont="1" applyFill="1" applyAlignment="1" applyProtection="1">
      <alignment horizontal="right"/>
    </xf>
    <xf numFmtId="0" fontId="20" fillId="0" borderId="0" xfId="2" applyFont="1" applyFill="1" applyAlignment="1">
      <alignment horizontal="right"/>
    </xf>
    <xf numFmtId="0" fontId="20" fillId="0" borderId="0" xfId="2" quotePrefix="1" applyFont="1" applyFill="1" applyAlignment="1" applyProtection="1">
      <alignment horizontal="right"/>
    </xf>
    <xf numFmtId="0" fontId="25" fillId="0" borderId="0" xfId="2" applyFont="1" applyFill="1" applyAlignment="1" applyProtection="1">
      <alignment horizontal="left"/>
    </xf>
    <xf numFmtId="0" fontId="25" fillId="0" borderId="0" xfId="2" applyFont="1" applyFill="1" applyAlignment="1" applyProtection="1">
      <alignment horizontal="left" indent="3"/>
    </xf>
    <xf numFmtId="3" fontId="25" fillId="0" borderId="0" xfId="2" applyNumberFormat="1" applyFont="1" applyFill="1" applyAlignment="1" applyProtection="1">
      <alignment horizontal="right" indent="1"/>
    </xf>
    <xf numFmtId="164" fontId="25" fillId="0" borderId="0" xfId="2" applyNumberFormat="1" applyFont="1" applyFill="1" applyAlignment="1" applyProtection="1">
      <alignment horizontal="right" indent="1"/>
    </xf>
    <xf numFmtId="164" fontId="25" fillId="0" borderId="0" xfId="2" applyNumberFormat="1" applyFont="1" applyFill="1" applyAlignment="1" applyProtection="1">
      <alignment horizontal="right" indent="2"/>
    </xf>
    <xf numFmtId="0" fontId="20" fillId="0" borderId="0" xfId="4" applyFont="1" applyFill="1" applyAlignment="1">
      <alignment horizontal="left" indent="3"/>
    </xf>
    <xf numFmtId="3" fontId="20" fillId="0" borderId="0" xfId="2" applyNumberFormat="1" applyFont="1" applyFill="1" applyAlignment="1">
      <alignment horizontal="right" indent="1"/>
    </xf>
    <xf numFmtId="164" fontId="20" fillId="0" borderId="0" xfId="2" applyNumberFormat="1" applyFont="1" applyFill="1" applyAlignment="1">
      <alignment horizontal="right" indent="1"/>
    </xf>
    <xf numFmtId="164" fontId="20" fillId="0" borderId="0" xfId="2" applyNumberFormat="1" applyFont="1" applyFill="1" applyAlignment="1">
      <alignment horizontal="right" indent="2"/>
    </xf>
    <xf numFmtId="0" fontId="25" fillId="0" borderId="0" xfId="2" applyFont="1" applyFill="1" applyAlignment="1" applyProtection="1">
      <alignment horizontal="left" indent="1"/>
    </xf>
    <xf numFmtId="0" fontId="25" fillId="0" borderId="0" xfId="4" applyFont="1" applyFill="1"/>
    <xf numFmtId="3" fontId="20" fillId="0" borderId="0" xfId="2" applyNumberFormat="1" applyFont="1" applyFill="1" applyAlignment="1" applyProtection="1">
      <alignment horizontal="right" indent="1"/>
    </xf>
    <xf numFmtId="164" fontId="20" fillId="0" borderId="0" xfId="2" applyNumberFormat="1" applyFont="1" applyFill="1" applyAlignment="1" applyProtection="1">
      <alignment horizontal="right" indent="1"/>
    </xf>
    <xf numFmtId="164" fontId="20" fillId="0" borderId="0" xfId="2" applyNumberFormat="1" applyFont="1" applyFill="1" applyAlignment="1" applyProtection="1">
      <alignment horizontal="right" indent="2"/>
    </xf>
    <xf numFmtId="0" fontId="20" fillId="0" borderId="0" xfId="2" applyFont="1" applyFill="1" applyAlignment="1" applyProtection="1">
      <alignment horizontal="left" indent="3"/>
    </xf>
    <xf numFmtId="0" fontId="20" fillId="0" borderId="0" xfId="2" applyFont="1" applyFill="1" applyAlignment="1" applyProtection="1">
      <alignment horizontal="left" indent="1"/>
    </xf>
    <xf numFmtId="3" fontId="20" fillId="0" borderId="0" xfId="2" applyNumberFormat="1" applyFont="1" applyFill="1" applyBorder="1" applyAlignment="1" applyProtection="1">
      <alignment horizontal="right" indent="1"/>
    </xf>
    <xf numFmtId="164" fontId="20" fillId="0" borderId="0" xfId="2" applyNumberFormat="1" applyFont="1" applyFill="1" applyBorder="1" applyAlignment="1" applyProtection="1">
      <alignment horizontal="right" indent="1"/>
    </xf>
    <xf numFmtId="164" fontId="20" fillId="0" borderId="0" xfId="2" applyNumberFormat="1" applyFont="1" applyFill="1" applyBorder="1" applyAlignment="1" applyProtection="1">
      <alignment horizontal="right" indent="2"/>
    </xf>
    <xf numFmtId="3" fontId="20" fillId="0" borderId="0" xfId="2" applyNumberFormat="1" applyFont="1" applyFill="1" applyBorder="1" applyAlignment="1" applyProtection="1">
      <alignment horizontal="right" indent="1"/>
      <protection locked="0"/>
    </xf>
    <xf numFmtId="0" fontId="20" fillId="0" borderId="16" xfId="0" applyFont="1" applyFill="1" applyBorder="1"/>
    <xf numFmtId="165" fontId="20" fillId="0" borderId="16" xfId="0" applyNumberFormat="1" applyFont="1" applyFill="1" applyBorder="1" applyAlignment="1">
      <alignment horizontal="right"/>
    </xf>
    <xf numFmtId="165" fontId="20" fillId="0" borderId="16" xfId="0" applyNumberFormat="1" applyFont="1" applyFill="1" applyBorder="1" applyAlignment="1" applyProtection="1">
      <alignment horizontal="right"/>
    </xf>
    <xf numFmtId="165" fontId="20" fillId="0" borderId="16" xfId="0" applyNumberFormat="1" applyFont="1" applyFill="1" applyBorder="1" applyAlignment="1" applyProtection="1">
      <alignment horizontal="right" indent="1"/>
    </xf>
    <xf numFmtId="0" fontId="26" fillId="0" borderId="0" xfId="2" applyFont="1" applyFill="1" applyAlignment="1" applyProtection="1">
      <alignment horizontal="left"/>
    </xf>
    <xf numFmtId="3" fontId="20" fillId="0" borderId="0" xfId="2" applyNumberFormat="1" applyFont="1" applyFill="1"/>
    <xf numFmtId="0" fontId="20" fillId="0" borderId="0" xfId="2" applyFont="1" applyFill="1"/>
    <xf numFmtId="0" fontId="27" fillId="0" borderId="0" xfId="2" applyFont="1" applyFill="1" applyAlignment="1" applyProtection="1">
      <alignment horizontal="left"/>
    </xf>
    <xf numFmtId="3" fontId="20" fillId="0" borderId="0" xfId="4" applyNumberFormat="1" applyFont="1" applyFill="1"/>
    <xf numFmtId="166" fontId="20" fillId="0" borderId="0" xfId="4" applyNumberFormat="1" applyFont="1" applyFill="1"/>
    <xf numFmtId="0" fontId="28" fillId="0" borderId="0" xfId="4" applyFont="1" applyFill="1"/>
    <xf numFmtId="0" fontId="20" fillId="0" borderId="14" xfId="2" applyFont="1" applyFill="1" applyBorder="1" applyAlignment="1" applyProtection="1">
      <alignment horizontal="center" vertical="center" wrapText="1"/>
    </xf>
    <xf numFmtId="0" fontId="20" fillId="0" borderId="15" xfId="2" applyFont="1" applyFill="1" applyBorder="1" applyAlignment="1" applyProtection="1">
      <alignment horizontal="center" vertical="center" wrapText="1"/>
    </xf>
    <xf numFmtId="0" fontId="20" fillId="0" borderId="10" xfId="2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center" vertical="center"/>
    </xf>
    <xf numFmtId="0" fontId="20" fillId="0" borderId="14" xfId="2" applyFont="1" applyFill="1" applyBorder="1" applyAlignment="1" applyProtection="1">
      <alignment horizontal="center" vertical="center"/>
    </xf>
    <xf numFmtId="0" fontId="20" fillId="0" borderId="11" xfId="2" applyFont="1" applyFill="1" applyBorder="1" applyAlignment="1" applyProtection="1">
      <alignment horizontal="center"/>
    </xf>
    <xf numFmtId="0" fontId="20" fillId="0" borderId="12" xfId="2" applyFont="1" applyFill="1" applyBorder="1" applyAlignment="1" applyProtection="1">
      <alignment horizontal="center"/>
    </xf>
    <xf numFmtId="0" fontId="20" fillId="0" borderId="13" xfId="2" applyFont="1" applyFill="1" applyBorder="1" applyAlignment="1" applyProtection="1">
      <alignment horizontal="center"/>
    </xf>
    <xf numFmtId="0" fontId="20" fillId="0" borderId="15" xfId="2" applyFont="1" applyFill="1" applyBorder="1" applyAlignment="1" applyProtection="1">
      <alignment horizontal="center" vertical="center"/>
    </xf>
  </cellXfs>
  <cellStyles count="42772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1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4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3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45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8" customWidth="1"/>
    <col min="2" max="2" width="2.5703125" style="7" customWidth="1"/>
    <col min="3" max="3" width="52.28515625" style="7" customWidth="1"/>
    <col min="4" max="4" width="15.28515625" style="7" customWidth="1"/>
    <col min="5" max="5" width="15.5703125" style="7" customWidth="1"/>
    <col min="6" max="6" width="12" style="7" customWidth="1"/>
    <col min="7" max="7" width="13.140625" style="7" customWidth="1"/>
    <col min="8" max="8" width="14.140625" style="7" customWidth="1"/>
    <col min="9" max="9" width="13.5703125" style="7" customWidth="1"/>
    <col min="10" max="10" width="11.42578125" style="7"/>
    <col min="11" max="11" width="12.85546875" style="7" customWidth="1"/>
    <col min="12" max="16384" width="11.42578125" style="7"/>
  </cols>
  <sheetData>
    <row r="1" spans="1:11" s="2" customFormat="1">
      <c r="A1" s="1"/>
    </row>
    <row r="2" spans="1:11" s="3" customFormat="1" ht="15" customHeight="1">
      <c r="B2" s="3" t="s">
        <v>0</v>
      </c>
    </row>
    <row r="3" spans="1:11" ht="5.0999999999999996" customHeight="1">
      <c r="A3" s="4"/>
      <c r="B3" s="5"/>
      <c r="C3" s="5"/>
      <c r="D3" s="6"/>
      <c r="E3" s="6"/>
      <c r="F3" s="6"/>
      <c r="G3" s="6"/>
    </row>
    <row r="4" spans="1:11" ht="15" customHeight="1">
      <c r="A4" s="4"/>
      <c r="B4" s="49" t="s">
        <v>1</v>
      </c>
      <c r="C4" s="49"/>
      <c r="D4" s="52" t="s">
        <v>2</v>
      </c>
      <c r="E4" s="53"/>
      <c r="F4" s="53"/>
      <c r="G4" s="54"/>
      <c r="H4" s="52" t="s">
        <v>3</v>
      </c>
      <c r="I4" s="53"/>
      <c r="J4" s="53"/>
      <c r="K4" s="54"/>
    </row>
    <row r="5" spans="1:11" ht="15" customHeight="1">
      <c r="B5" s="50"/>
      <c r="C5" s="50"/>
      <c r="D5" s="9" t="s">
        <v>4</v>
      </c>
      <c r="E5" s="9" t="s">
        <v>5</v>
      </c>
      <c r="F5" s="9" t="s">
        <v>6</v>
      </c>
      <c r="G5" s="9" t="s">
        <v>7</v>
      </c>
      <c r="H5" s="9" t="s">
        <v>4</v>
      </c>
      <c r="I5" s="9" t="s">
        <v>5</v>
      </c>
      <c r="J5" s="9" t="s">
        <v>6</v>
      </c>
      <c r="K5" s="9" t="s">
        <v>7</v>
      </c>
    </row>
    <row r="6" spans="1:11" ht="18" customHeight="1">
      <c r="A6" s="10"/>
      <c r="B6" s="50"/>
      <c r="C6" s="50"/>
      <c r="D6" s="47" t="s">
        <v>8</v>
      </c>
      <c r="E6" s="51" t="s">
        <v>9</v>
      </c>
      <c r="F6" s="47" t="s">
        <v>10</v>
      </c>
      <c r="G6" s="47" t="s">
        <v>11</v>
      </c>
      <c r="H6" s="47" t="s">
        <v>8</v>
      </c>
      <c r="I6" s="51" t="s">
        <v>9</v>
      </c>
      <c r="J6" s="47" t="s">
        <v>10</v>
      </c>
      <c r="K6" s="47" t="s">
        <v>11</v>
      </c>
    </row>
    <row r="7" spans="1:11" ht="18" customHeight="1">
      <c r="A7" s="10"/>
      <c r="B7" s="50"/>
      <c r="C7" s="50"/>
      <c r="D7" s="48"/>
      <c r="E7" s="55"/>
      <c r="F7" s="48"/>
      <c r="G7" s="48"/>
      <c r="H7" s="48"/>
      <c r="I7" s="55"/>
      <c r="J7" s="48"/>
      <c r="K7" s="48"/>
    </row>
    <row r="8" spans="1:11" ht="6.75" customHeight="1">
      <c r="A8" s="11"/>
      <c r="B8" s="51"/>
      <c r="C8" s="51"/>
      <c r="D8" s="48"/>
      <c r="E8" s="55"/>
      <c r="F8" s="48"/>
      <c r="G8" s="48"/>
      <c r="H8" s="48"/>
      <c r="I8" s="55"/>
      <c r="J8" s="48"/>
      <c r="K8" s="48"/>
    </row>
    <row r="9" spans="1:11" ht="5.0999999999999996" customHeight="1">
      <c r="A9" s="10"/>
      <c r="B9" s="12"/>
      <c r="C9" s="12"/>
      <c r="D9" s="13"/>
      <c r="E9" s="14"/>
      <c r="F9" s="13"/>
      <c r="G9" s="15"/>
      <c r="H9" s="13"/>
      <c r="I9" s="14"/>
      <c r="J9" s="13"/>
      <c r="K9" s="15"/>
    </row>
    <row r="10" spans="1:11" ht="12.75">
      <c r="A10" s="10"/>
      <c r="B10" s="16" t="s">
        <v>12</v>
      </c>
      <c r="C10" s="17"/>
      <c r="D10" s="18">
        <f>D12+D23+D28</f>
        <v>44798027.888433002</v>
      </c>
      <c r="E10" s="18">
        <f>E12+E23+E28</f>
        <v>50616667.107527003</v>
      </c>
      <c r="F10" s="19">
        <f>IFERROR((E10/D10)*100,0)</f>
        <v>112.98860573412964</v>
      </c>
      <c r="G10" s="20">
        <f>G12+G23+G28</f>
        <v>100</v>
      </c>
      <c r="H10" s="18">
        <f>H12+H23+H28</f>
        <v>51022759</v>
      </c>
      <c r="I10" s="18">
        <f>I12+I23+I28</f>
        <v>51311482</v>
      </c>
      <c r="J10" s="19">
        <f>IFERROR((I10/H10)*100,0)</f>
        <v>100.56587100670116</v>
      </c>
      <c r="K10" s="20">
        <f>K12+K23+K28</f>
        <v>100</v>
      </c>
    </row>
    <row r="11" spans="1:11" ht="5.0999999999999996" customHeight="1">
      <c r="A11" s="10"/>
      <c r="B11" s="21"/>
      <c r="C11" s="21"/>
      <c r="D11" s="22"/>
      <c r="E11" s="22"/>
      <c r="F11" s="23"/>
      <c r="G11" s="24"/>
      <c r="H11" s="22"/>
      <c r="I11" s="22"/>
      <c r="J11" s="23"/>
      <c r="K11" s="24"/>
    </row>
    <row r="12" spans="1:11" s="26" customFormat="1" ht="12.75">
      <c r="A12" s="10"/>
      <c r="B12" s="25" t="s">
        <v>13</v>
      </c>
      <c r="C12" s="17"/>
      <c r="D12" s="18">
        <f>SUM(D14:D21)</f>
        <v>35269506.156950004</v>
      </c>
      <c r="E12" s="18">
        <f>SUM(E14:E21)</f>
        <v>31963022.457588002</v>
      </c>
      <c r="F12" s="19">
        <f>IFERROR((E12/D12)*100,0)</f>
        <v>90.625092155676683</v>
      </c>
      <c r="G12" s="20">
        <f>+E12/E10*100</f>
        <v>63.147228539737078</v>
      </c>
      <c r="H12" s="18">
        <f>SUM(H14:H21)</f>
        <v>37849482</v>
      </c>
      <c r="I12" s="18">
        <f>SUM(I14:I21)</f>
        <v>33092924</v>
      </c>
      <c r="J12" s="19">
        <f>IFERROR((I12/H12)*100,0)</f>
        <v>87.432964075968073</v>
      </c>
      <c r="K12" s="20">
        <f>I12/I10*100</f>
        <v>64.494188649628171</v>
      </c>
    </row>
    <row r="13" spans="1:11" ht="6" customHeight="1">
      <c r="A13" s="11"/>
      <c r="B13" s="21"/>
      <c r="C13" s="21"/>
      <c r="D13" s="27"/>
      <c r="E13" s="27"/>
      <c r="F13" s="28"/>
      <c r="G13" s="29"/>
      <c r="H13" s="27"/>
      <c r="I13" s="27"/>
      <c r="J13" s="28"/>
      <c r="K13" s="29"/>
    </row>
    <row r="14" spans="1:11" s="26" customFormat="1" ht="12.75">
      <c r="A14" s="11"/>
      <c r="B14" s="30"/>
      <c r="C14" s="31" t="s">
        <v>14</v>
      </c>
      <c r="D14" s="32">
        <v>23220563.508772999</v>
      </c>
      <c r="E14" s="32">
        <v>23137860.052793</v>
      </c>
      <c r="F14" s="33">
        <f t="shared" ref="F14:F21" si="0">IFERROR((E14/D14)*100,0)</f>
        <v>99.64383527579443</v>
      </c>
      <c r="G14" s="34">
        <f>+E14/$E$10*100</f>
        <v>45.711939120053721</v>
      </c>
      <c r="H14" s="32">
        <v>25276640</v>
      </c>
      <c r="I14" s="32">
        <v>23578407</v>
      </c>
      <c r="J14" s="33">
        <f t="shared" ref="J14:J21" si="1">IFERROR((I14/H14)*100,0)</f>
        <v>93.281413194158716</v>
      </c>
      <c r="K14" s="34">
        <f>+I14/$I$10*100</f>
        <v>45.951522117408338</v>
      </c>
    </row>
    <row r="15" spans="1:11" s="26" customFormat="1">
      <c r="A15" s="8"/>
      <c r="B15" s="30"/>
      <c r="C15" s="31" t="s">
        <v>15</v>
      </c>
      <c r="D15" s="27">
        <v>2813583.7383030001</v>
      </c>
      <c r="E15" s="27">
        <v>2114021.9135799999</v>
      </c>
      <c r="F15" s="28">
        <f t="shared" si="0"/>
        <v>75.13627139653083</v>
      </c>
      <c r="G15" s="29">
        <f t="shared" ref="G15:G31" si="2">+E15/$E$10*100</f>
        <v>4.1765332140282938</v>
      </c>
      <c r="H15" s="27">
        <v>2860941</v>
      </c>
      <c r="I15" s="27">
        <v>2126026</v>
      </c>
      <c r="J15" s="28">
        <f t="shared" si="1"/>
        <v>74.312123179051923</v>
      </c>
      <c r="K15" s="34">
        <f t="shared" ref="K15:K21" si="3">+I15/$I$10*100</f>
        <v>4.1433728224805506</v>
      </c>
    </row>
    <row r="16" spans="1:11" s="26" customFormat="1">
      <c r="A16" s="8"/>
      <c r="B16" s="30"/>
      <c r="C16" s="31" t="s">
        <v>16</v>
      </c>
      <c r="D16" s="27">
        <v>4857318.3801840004</v>
      </c>
      <c r="E16" s="27">
        <v>4471914.0248539997</v>
      </c>
      <c r="F16" s="28">
        <f t="shared" si="0"/>
        <v>92.065491179200791</v>
      </c>
      <c r="G16" s="29">
        <f t="shared" si="2"/>
        <v>8.8348646412339527</v>
      </c>
      <c r="H16" s="27">
        <v>5387418</v>
      </c>
      <c r="I16" s="27">
        <v>5348351</v>
      </c>
      <c r="J16" s="28">
        <f t="shared" si="1"/>
        <v>99.274847431552558</v>
      </c>
      <c r="K16" s="34">
        <f t="shared" si="3"/>
        <v>10.423302527102999</v>
      </c>
    </row>
    <row r="17" spans="1:11" s="26" customFormat="1">
      <c r="A17" s="8"/>
      <c r="B17" s="30"/>
      <c r="C17" s="31" t="s">
        <v>17</v>
      </c>
      <c r="D17" s="27">
        <v>436304.36994800001</v>
      </c>
      <c r="E17" s="27">
        <v>330788.11017300002</v>
      </c>
      <c r="F17" s="28">
        <f t="shared" si="0"/>
        <v>75.815905811904727</v>
      </c>
      <c r="G17" s="29">
        <f t="shared" si="2"/>
        <v>0.65351618167646963</v>
      </c>
      <c r="H17" s="27">
        <v>445976</v>
      </c>
      <c r="I17" s="27">
        <v>345544</v>
      </c>
      <c r="J17" s="28">
        <f t="shared" si="1"/>
        <v>77.480402532871722</v>
      </c>
      <c r="K17" s="34">
        <f t="shared" si="3"/>
        <v>0.67342432245476758</v>
      </c>
    </row>
    <row r="18" spans="1:11" s="26" customFormat="1">
      <c r="A18" s="8"/>
      <c r="B18" s="30"/>
      <c r="C18" s="31" t="s">
        <v>18</v>
      </c>
      <c r="D18" s="35">
        <v>1534988.2437489999</v>
      </c>
      <c r="E18" s="35">
        <v>1471324.5686560001</v>
      </c>
      <c r="F18" s="28">
        <f t="shared" si="0"/>
        <v>95.852497545029408</v>
      </c>
      <c r="G18" s="29">
        <f t="shared" si="2"/>
        <v>2.9067985956689064</v>
      </c>
      <c r="H18" s="35">
        <v>1355078</v>
      </c>
      <c r="I18" s="35">
        <v>1267486</v>
      </c>
      <c r="J18" s="28">
        <f t="shared" si="1"/>
        <v>93.53601785284684</v>
      </c>
      <c r="K18" s="34">
        <f t="shared" si="3"/>
        <v>2.470180066130228</v>
      </c>
    </row>
    <row r="19" spans="1:11" s="26" customFormat="1">
      <c r="A19" s="8"/>
      <c r="B19" s="30"/>
      <c r="C19" s="31" t="s">
        <v>19</v>
      </c>
      <c r="D19" s="35">
        <v>227590.47341999999</v>
      </c>
      <c r="E19" s="35">
        <v>200302.58531299999</v>
      </c>
      <c r="F19" s="28">
        <f t="shared" si="0"/>
        <v>88.010092119874287</v>
      </c>
      <c r="G19" s="29">
        <f t="shared" si="2"/>
        <v>0.39572456417861179</v>
      </c>
      <c r="H19" s="35">
        <v>241749</v>
      </c>
      <c r="I19" s="35">
        <v>216590</v>
      </c>
      <c r="J19" s="28">
        <f t="shared" si="1"/>
        <v>89.592924893174327</v>
      </c>
      <c r="K19" s="34">
        <f t="shared" si="3"/>
        <v>0.42210825249600081</v>
      </c>
    </row>
    <row r="20" spans="1:11" s="26" customFormat="1">
      <c r="A20" s="8"/>
      <c r="B20" s="30"/>
      <c r="C20" s="31" t="s">
        <v>20</v>
      </c>
      <c r="D20" s="35">
        <v>9902.4073499999995</v>
      </c>
      <c r="E20" s="35">
        <v>108336.516485</v>
      </c>
      <c r="F20" s="28">
        <f t="shared" si="0"/>
        <v>1094.0422127251713</v>
      </c>
      <c r="G20" s="29">
        <f t="shared" si="2"/>
        <v>0.21403328720726797</v>
      </c>
      <c r="H20" s="35">
        <v>76051</v>
      </c>
      <c r="I20" s="35">
        <v>98584</v>
      </c>
      <c r="J20" s="28">
        <f t="shared" si="1"/>
        <v>129.62880172515813</v>
      </c>
      <c r="K20" s="34">
        <f t="shared" si="3"/>
        <v>0.19212853762438589</v>
      </c>
    </row>
    <row r="21" spans="1:11" s="26" customFormat="1">
      <c r="A21" s="8"/>
      <c r="B21" s="30"/>
      <c r="C21" s="31" t="s">
        <v>21</v>
      </c>
      <c r="D21" s="35">
        <v>2169255.0352230002</v>
      </c>
      <c r="E21" s="35">
        <v>128474.685734</v>
      </c>
      <c r="F21" s="28">
        <f t="shared" si="0"/>
        <v>5.9225256435001317</v>
      </c>
      <c r="G21" s="29">
        <f t="shared" si="2"/>
        <v>0.25381893568985114</v>
      </c>
      <c r="H21" s="35">
        <v>2205629</v>
      </c>
      <c r="I21" s="35">
        <v>111936</v>
      </c>
      <c r="J21" s="28">
        <f t="shared" si="1"/>
        <v>5.0750148823759567</v>
      </c>
      <c r="K21" s="34">
        <f t="shared" si="3"/>
        <v>0.21815000393089404</v>
      </c>
    </row>
    <row r="22" spans="1:11" ht="5.0999999999999996" customHeight="1">
      <c r="B22" s="21"/>
      <c r="C22" s="21"/>
      <c r="D22" s="27"/>
      <c r="E22" s="27"/>
      <c r="F22" s="28"/>
      <c r="G22" s="29"/>
      <c r="H22" s="27"/>
      <c r="I22" s="27"/>
      <c r="J22" s="28"/>
      <c r="K22" s="29"/>
    </row>
    <row r="23" spans="1:11" s="26" customFormat="1">
      <c r="A23" s="8"/>
      <c r="B23" s="25" t="s">
        <v>22</v>
      </c>
      <c r="C23" s="17"/>
      <c r="D23" s="18">
        <f>SUM(D24:D26)</f>
        <v>2143934.975048</v>
      </c>
      <c r="E23" s="18">
        <f>SUM(E24:E26)</f>
        <v>571731.26357800001</v>
      </c>
      <c r="F23" s="19">
        <f>IFERROR((E23/D23)*100,0)</f>
        <v>26.667378919232366</v>
      </c>
      <c r="G23" s="20">
        <f t="shared" si="2"/>
        <v>1.1295316271287648</v>
      </c>
      <c r="H23" s="18">
        <f>SUM(H24:H26)</f>
        <v>2111090</v>
      </c>
      <c r="I23" s="18">
        <f>SUM(I24:I26)</f>
        <v>540949</v>
      </c>
      <c r="J23" s="19">
        <f>IFERROR((I23/H23)*100,0)</f>
        <v>25.624156241562417</v>
      </c>
      <c r="K23" s="20">
        <f>I23/I10*100</f>
        <v>1.0542455195505755</v>
      </c>
    </row>
    <row r="24" spans="1:11">
      <c r="B24" s="30"/>
      <c r="C24" s="31" t="s">
        <v>23</v>
      </c>
      <c r="D24" s="27">
        <v>3180</v>
      </c>
      <c r="E24" s="27">
        <v>4.5498000000000003</v>
      </c>
      <c r="F24" s="28">
        <f>IFERROR((E24/D24)*100,0)</f>
        <v>0.14307547169811322</v>
      </c>
      <c r="G24" s="29">
        <f t="shared" si="2"/>
        <v>8.9887388087696075E-6</v>
      </c>
      <c r="H24" s="27">
        <v>6261</v>
      </c>
      <c r="I24" s="27">
        <v>4</v>
      </c>
      <c r="J24" s="28">
        <f>IFERROR((I24/H24)*100,0)</f>
        <v>6.3887557898099342E-2</v>
      </c>
      <c r="K24" s="34">
        <f t="shared" ref="K24:K26" si="4">+I24/$I$10*100</f>
        <v>7.7955261553349798E-6</v>
      </c>
    </row>
    <row r="25" spans="1:11">
      <c r="B25" s="30"/>
      <c r="C25" s="31" t="s">
        <v>24</v>
      </c>
      <c r="D25" s="27">
        <v>1134541.9894739999</v>
      </c>
      <c r="E25" s="27">
        <v>167353.590463</v>
      </c>
      <c r="F25" s="28">
        <f>IFERROR((E25/D25)*100,0)</f>
        <v>14.750762159150144</v>
      </c>
      <c r="G25" s="29">
        <f t="shared" si="2"/>
        <v>0.33062941522302147</v>
      </c>
      <c r="H25" s="27">
        <v>1144013</v>
      </c>
      <c r="I25" s="27">
        <v>158691</v>
      </c>
      <c r="J25" s="28">
        <f>IFERROR((I25/H25)*100,0)</f>
        <v>13.871433279167283</v>
      </c>
      <c r="K25" s="34">
        <f t="shared" si="4"/>
        <v>0.30926996027906578</v>
      </c>
    </row>
    <row r="26" spans="1:11">
      <c r="B26" s="30"/>
      <c r="C26" s="31" t="s">
        <v>25</v>
      </c>
      <c r="D26" s="27">
        <v>1006212.985574</v>
      </c>
      <c r="E26" s="27">
        <v>404373.12331499998</v>
      </c>
      <c r="F26" s="28">
        <f>IFERROR((E26/D26)*100,0)</f>
        <v>40.187627183555271</v>
      </c>
      <c r="G26" s="29">
        <f t="shared" si="2"/>
        <v>0.79889322316693445</v>
      </c>
      <c r="H26" s="27">
        <v>960816</v>
      </c>
      <c r="I26" s="27">
        <v>382254</v>
      </c>
      <c r="J26" s="28">
        <f>IFERROR((I26/H26)*100,0)</f>
        <v>39.784308337912769</v>
      </c>
      <c r="K26" s="34">
        <f t="shared" si="4"/>
        <v>0.74496776374535434</v>
      </c>
    </row>
    <row r="27" spans="1:11" ht="5.0999999999999996" customHeight="1">
      <c r="B27" s="21"/>
      <c r="C27" s="21"/>
      <c r="D27" s="27"/>
      <c r="E27" s="27"/>
      <c r="F27" s="28"/>
      <c r="G27" s="29"/>
      <c r="H27" s="27"/>
      <c r="I27" s="27"/>
      <c r="J27" s="28"/>
      <c r="K27" s="29"/>
    </row>
    <row r="28" spans="1:11" s="26" customFormat="1">
      <c r="A28" s="8"/>
      <c r="B28" s="25" t="s">
        <v>26</v>
      </c>
      <c r="C28" s="17"/>
      <c r="D28" s="18">
        <f>SUM(D29:D32)</f>
        <v>7384586.7564349994</v>
      </c>
      <c r="E28" s="18">
        <f>SUM(E29:E32)</f>
        <v>18081913.386360999</v>
      </c>
      <c r="F28" s="19">
        <f>IFERROR((E28/D28)*100,0)</f>
        <v>244.86019303117058</v>
      </c>
      <c r="G28" s="20">
        <f>+E28/$E$10*100</f>
        <v>35.723239833134151</v>
      </c>
      <c r="H28" s="18">
        <f>SUM(H29:H32)</f>
        <v>11062187</v>
      </c>
      <c r="I28" s="18">
        <f>SUM(I29:I32)</f>
        <v>17677609</v>
      </c>
      <c r="J28" s="19">
        <f>IFERROR((I28/H28)*100,0)</f>
        <v>159.8021168870134</v>
      </c>
      <c r="K28" s="20">
        <f>I28/I10*100</f>
        <v>34.451565830821259</v>
      </c>
    </row>
    <row r="29" spans="1:11">
      <c r="B29" s="30"/>
      <c r="C29" s="31" t="s">
        <v>27</v>
      </c>
      <c r="D29" s="27">
        <v>794726.13293700002</v>
      </c>
      <c r="E29" s="27">
        <v>731555</v>
      </c>
      <c r="F29" s="28">
        <f>IFERROR((E29/D29)*100,0)</f>
        <v>92.051207287780514</v>
      </c>
      <c r="G29" s="29">
        <f t="shared" si="2"/>
        <v>1.4452848079584706</v>
      </c>
      <c r="H29" s="27">
        <v>557107</v>
      </c>
      <c r="I29" s="27">
        <v>550495</v>
      </c>
      <c r="J29" s="28">
        <f>IFERROR((I29/H29)*100,0)</f>
        <v>98.813154385064266</v>
      </c>
      <c r="K29" s="34">
        <f t="shared" ref="K29:K32" si="5">+I29/$I$10*100</f>
        <v>1.0728495427202824</v>
      </c>
    </row>
    <row r="30" spans="1:11">
      <c r="B30" s="30"/>
      <c r="C30" s="31" t="s">
        <v>28</v>
      </c>
      <c r="D30" s="27">
        <v>5613044.4093669998</v>
      </c>
      <c r="E30" s="27">
        <v>5072530.7718040003</v>
      </c>
      <c r="F30" s="28">
        <f>IFERROR((E30/D30)*100,0)</f>
        <v>90.370401547848161</v>
      </c>
      <c r="G30" s="29">
        <f t="shared" si="2"/>
        <v>10.021463406565708</v>
      </c>
      <c r="H30" s="27">
        <v>7291384</v>
      </c>
      <c r="I30" s="27">
        <v>5562457</v>
      </c>
      <c r="J30" s="28">
        <f>IFERROR((I30/H30)*100,0)</f>
        <v>76.288081933416208</v>
      </c>
      <c r="K30" s="34">
        <f t="shared" si="5"/>
        <v>10.840569757856535</v>
      </c>
    </row>
    <row r="31" spans="1:11">
      <c r="B31" s="30"/>
      <c r="C31" s="31" t="s">
        <v>29</v>
      </c>
      <c r="D31" s="27">
        <v>23866.50722</v>
      </c>
      <c r="E31" s="27">
        <v>21004.004097000001</v>
      </c>
      <c r="F31" s="28">
        <f>IFERROR((E31/D31)*100,0)</f>
        <v>88.006191703655588</v>
      </c>
      <c r="G31" s="29">
        <f t="shared" si="2"/>
        <v>4.1496221101204392E-2</v>
      </c>
      <c r="H31" s="27">
        <v>342827</v>
      </c>
      <c r="I31" s="27">
        <v>337098</v>
      </c>
      <c r="J31" s="28">
        <f>IFERROR((I31/H31)*100,0)</f>
        <v>98.328894748663316</v>
      </c>
      <c r="K31" s="34">
        <f t="shared" si="5"/>
        <v>0.6569640689777777</v>
      </c>
    </row>
    <row r="32" spans="1:11">
      <c r="B32" s="30"/>
      <c r="C32" s="31" t="s">
        <v>30</v>
      </c>
      <c r="D32" s="27">
        <v>952949.70691099996</v>
      </c>
      <c r="E32" s="27">
        <v>12256823.61046</v>
      </c>
      <c r="F32" s="28">
        <f>IFERROR((E32/D32)*100,0)</f>
        <v>1286.1983713905183</v>
      </c>
      <c r="G32" s="29">
        <f>+E32/$E$10*100</f>
        <v>24.214995397508769</v>
      </c>
      <c r="H32" s="27">
        <v>2870869</v>
      </c>
      <c r="I32" s="27">
        <v>11227559</v>
      </c>
      <c r="J32" s="28">
        <f>IFERROR((I32/H32)*100,0)</f>
        <v>391.08573048787667</v>
      </c>
      <c r="K32" s="34">
        <f t="shared" si="5"/>
        <v>21.881182461266661</v>
      </c>
    </row>
    <row r="33" spans="1:13" s="3" customFormat="1" ht="5.0999999999999996" customHeight="1" thickBot="1">
      <c r="A33" s="8"/>
      <c r="B33" s="36"/>
      <c r="C33" s="37"/>
      <c r="D33" s="38"/>
      <c r="E33" s="38"/>
      <c r="F33" s="38"/>
      <c r="G33" s="39"/>
      <c r="H33" s="38"/>
      <c r="I33" s="38"/>
      <c r="J33" s="38"/>
      <c r="K33" s="39"/>
    </row>
    <row r="34" spans="1:13" s="3" customFormat="1" ht="5.0999999999999996" customHeight="1">
      <c r="A34" s="8"/>
    </row>
    <row r="35" spans="1:13" s="42" customFormat="1">
      <c r="A35" s="8"/>
      <c r="B35" s="40" t="s">
        <v>31</v>
      </c>
      <c r="C35" s="41"/>
      <c r="D35" s="41"/>
      <c r="F35" s="41"/>
      <c r="G35" s="41"/>
    </row>
    <row r="36" spans="1:13" s="42" customFormat="1">
      <c r="A36" s="8"/>
      <c r="B36" s="43" t="s">
        <v>32</v>
      </c>
      <c r="C36" s="41"/>
      <c r="D36" s="41"/>
      <c r="F36" s="41"/>
      <c r="G36" s="41"/>
    </row>
    <row r="37" spans="1:13">
      <c r="E37" s="44"/>
      <c r="G37" s="45"/>
    </row>
    <row r="41" spans="1:13">
      <c r="M41" s="42"/>
    </row>
    <row r="42" spans="1:13" ht="12.75" customHeight="1"/>
    <row r="45" spans="1:13">
      <c r="C45" s="46" t="s">
        <v>33</v>
      </c>
    </row>
  </sheetData>
  <mergeCells count="11">
    <mergeCell ref="K6:K8"/>
    <mergeCell ref="B4:C8"/>
    <mergeCell ref="D4:G4"/>
    <mergeCell ref="H4:K4"/>
    <mergeCell ref="D6:D8"/>
    <mergeCell ref="E6:E8"/>
    <mergeCell ref="F6:F8"/>
    <mergeCell ref="G6:G8"/>
    <mergeCell ref="H6:H8"/>
    <mergeCell ref="I6:I8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9.6 A_19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2021-01-15T17:48:35Z</dcterms:created>
  <dcterms:modified xsi:type="dcterms:W3CDTF">2021-06-10T13:26:55Z</dcterms:modified>
</cp:coreProperties>
</file>